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95" windowHeight="81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<sst xmlns="http://schemas.openxmlformats.org/spreadsheetml/2006/main" count="49" uniqueCount="49">
  <si>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COMPARACION VALORES PONENCIA BARCELONA</t>
  </si>
  <si>
    <t>Base Datos Año 2000</t>
  </si>
  <si>
    <t>ZONA</t>
  </si>
  <si>
    <t>Valores de repercusion en ptas/m2.</t>
  </si>
  <si>
    <t>Barceloneta</t>
  </si>
  <si>
    <t>Parc</t>
  </si>
  <si>
    <t>Gotic</t>
  </si>
  <si>
    <t>Raval</t>
  </si>
  <si>
    <t>San Antoni</t>
  </si>
  <si>
    <t>Esquerra Eixample</t>
  </si>
  <si>
    <t>Dreta Eixample</t>
  </si>
  <si>
    <t>Estacio Nord</t>
  </si>
  <si>
    <t>Sagrada Familia</t>
  </si>
  <si>
    <t>Poble-sec</t>
  </si>
  <si>
    <t>Montjuich</t>
  </si>
  <si>
    <t>Zona Franca-Port</t>
  </si>
  <si>
    <t>Font Guatlla</t>
  </si>
  <si>
    <t>Bordeta-Hostafranchs</t>
  </si>
  <si>
    <t>Sants</t>
  </si>
  <si>
    <t>Les Corts</t>
  </si>
  <si>
    <t>Pedralbes</t>
  </si>
  <si>
    <t>Sant Gervasi</t>
  </si>
  <si>
    <t>Sarria</t>
  </si>
  <si>
    <t>Vallvidrea-Les Planes</t>
  </si>
  <si>
    <t>Gracia</t>
  </si>
  <si>
    <t>Vallcarca</t>
  </si>
  <si>
    <t>Guinardo</t>
  </si>
  <si>
    <t>Horta</t>
  </si>
  <si>
    <t>Vall d'Hebron</t>
  </si>
  <si>
    <t>Vilapiscina-T.Peira</t>
  </si>
  <si>
    <t>Roquetes-Verdun</t>
  </si>
  <si>
    <t>C.Meridiana Vallbona</t>
  </si>
  <si>
    <t>La Sagrera</t>
  </si>
  <si>
    <t>Congres</t>
  </si>
  <si>
    <t>Sant Andreu</t>
  </si>
  <si>
    <t>Bon Pastor</t>
  </si>
  <si>
    <t>Trinitat Vella</t>
  </si>
  <si>
    <t>Fort Pius</t>
  </si>
  <si>
    <t>Poble Nou</t>
  </si>
  <si>
    <t>Barri Besos</t>
  </si>
  <si>
    <t>Clot</t>
  </si>
  <si>
    <t>Verneda</t>
  </si>
  <si>
    <t>industria</t>
  </si>
  <si>
    <t>diversificado</t>
  </si>
  <si>
    <t>Diferencia</t>
  </si>
  <si>
    <t>Media no ponderada</t>
  </si>
  <si>
    <t>Ponencia</t>
  </si>
  <si>
    <t>Ayuntamiento</t>
  </si>
  <si>
    <t>NOTA: LA COINCIDENCIA DE ZONAS ES SOLO APROXIMADA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</si>
</sst>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_-* #,##0.0\ _€_-;\-* #,##0.0\ _€_-;_-* &quot;-&quot;??\ _€_-;_-@_-"/>
    <numFmt numFmtId="166" formatCode="_-* #,##0\ _€_-;\-* #,##0\ _€_-;_-* &quot;-&quot;??\ _€_-;_-@_-"/>
  </numFmts>
  <fonts count="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2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166" fontId="1" fillId="2" borderId="5" xfId="17" applyNumberFormat="1" applyFont="1" applyFill="1" applyBorder="1" applyAlignment="1">
      <alignment/>
    </xf>
    <xf numFmtId="10" fontId="1" fillId="2" borderId="6" xfId="21" applyNumberFormat="1" applyFont="1" applyFill="1" applyBorder="1" applyAlignment="1">
      <alignment/>
    </xf>
    <xf numFmtId="166" fontId="1" fillId="2" borderId="5" xfId="17" applyNumberFormat="1" applyFont="1" applyFill="1" applyBorder="1" applyAlignment="1">
      <alignment horizontal="right"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166" fontId="1" fillId="2" borderId="8" xfId="17" applyNumberFormat="1" applyFont="1" applyFill="1" applyBorder="1" applyAlignment="1">
      <alignment/>
    </xf>
    <xf numFmtId="10" fontId="1" fillId="2" borderId="9" xfId="21" applyNumberFormat="1" applyFont="1" applyFill="1" applyBorder="1" applyAlignment="1">
      <alignment/>
    </xf>
    <xf numFmtId="166" fontId="1" fillId="2" borderId="2" xfId="17" applyNumberFormat="1" applyFont="1" applyFill="1" applyBorder="1" applyAlignment="1">
      <alignment/>
    </xf>
    <xf numFmtId="10" fontId="1" fillId="2" borderId="3" xfId="21" applyNumberFormat="1" applyFont="1" applyFill="1" applyBorder="1" applyAlignment="1">
      <alignment/>
    </xf>
    <xf numFmtId="166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10" fontId="1" fillId="0" borderId="10" xfId="21" applyNumberFormat="1" applyFont="1" applyFill="1" applyBorder="1" applyAlignment="1">
      <alignment/>
    </xf>
    <xf numFmtId="10" fontId="1" fillId="0" borderId="0" xfId="21" applyNumberFormat="1" applyFont="1" applyFill="1" applyBorder="1" applyAlignment="1">
      <alignment/>
    </xf>
    <xf numFmtId="0" fontId="7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 topLeftCell="A1">
      <selection activeCell="L11" sqref="L11"/>
    </sheetView>
  </sheetViews>
  <sheetFormatPr defaultColWidth="11.421875" defaultRowHeight="12.75"/>
  <cols>
    <col min="1" max="1" width="3.00390625" style="0" customWidth="1"/>
    <col min="2" max="2" width="20.421875" style="0" customWidth="1"/>
    <col min="3" max="3" width="13.57421875" style="0" customWidth="1"/>
    <col min="4" max="4" width="13.7109375" style="0" customWidth="1"/>
    <col min="5" max="5" width="10.28125" style="0" customWidth="1"/>
    <col min="6" max="6" width="3.00390625" style="0" customWidth="1"/>
    <col min="7" max="7" width="20.8515625" style="0" bestFit="1" customWidth="1"/>
    <col min="8" max="8" width="10.140625" style="0" customWidth="1"/>
    <col min="9" max="9" width="10.28125" style="0" customWidth="1"/>
    <col min="10" max="10" width="7.00390625" style="0" customWidth="1"/>
  </cols>
  <sheetData>
    <row r="1" ht="18">
      <c r="A1" s="1" t="s">
        <v>0</v>
      </c>
    </row>
    <row r="2" ht="15.75">
      <c r="B2" s="2" t="s">
        <v>1</v>
      </c>
    </row>
    <row r="3" ht="15.75">
      <c r="B3" s="2" t="s">
        <v>3</v>
      </c>
    </row>
    <row r="4" ht="16.5" thickBot="1">
      <c r="B4" s="21" t="s">
        <v>48</v>
      </c>
    </row>
    <row r="5" spans="1:10" ht="13.5" thickTop="1">
      <c r="A5" s="3"/>
      <c r="B5" s="4" t="s">
        <v>2</v>
      </c>
      <c r="C5" s="4" t="s">
        <v>47</v>
      </c>
      <c r="D5" s="4" t="s">
        <v>46</v>
      </c>
      <c r="E5" s="5" t="s">
        <v>44</v>
      </c>
      <c r="F5" s="3">
        <f>+A24+1</f>
        <v>20</v>
      </c>
      <c r="G5" s="4" t="s">
        <v>23</v>
      </c>
      <c r="H5" s="15">
        <v>186333</v>
      </c>
      <c r="I5" s="15">
        <v>99918</v>
      </c>
      <c r="J5" s="16">
        <f aca="true" t="shared" si="0" ref="J5:J24">+(H5-I5)/I5</f>
        <v>0.8648591845313157</v>
      </c>
    </row>
    <row r="6" spans="1:10" ht="12.75">
      <c r="A6" s="6">
        <v>1</v>
      </c>
      <c r="B6" s="7" t="s">
        <v>4</v>
      </c>
      <c r="C6" s="8">
        <v>146104</v>
      </c>
      <c r="D6" s="8">
        <v>89609</v>
      </c>
      <c r="E6" s="9">
        <f aca="true" t="shared" si="1" ref="E6:E16">+(C6-D6)/D6</f>
        <v>0.6304612259929249</v>
      </c>
      <c r="F6" s="6">
        <f aca="true" t="shared" si="2" ref="F6:F23">+F5+1</f>
        <v>21</v>
      </c>
      <c r="G6" s="7" t="s">
        <v>24</v>
      </c>
      <c r="H6" s="8">
        <v>165397</v>
      </c>
      <c r="I6" s="8">
        <v>99918</v>
      </c>
      <c r="J6" s="9">
        <f t="shared" si="0"/>
        <v>0.6553273684421226</v>
      </c>
    </row>
    <row r="7" spans="1:10" ht="12.75">
      <c r="A7" s="6">
        <f aca="true" t="shared" si="3" ref="A7:A24">+A6+1</f>
        <v>2</v>
      </c>
      <c r="B7" s="7" t="s">
        <v>5</v>
      </c>
      <c r="C7" s="8">
        <v>155241</v>
      </c>
      <c r="D7" s="8">
        <v>75335</v>
      </c>
      <c r="E7" s="9">
        <f t="shared" si="1"/>
        <v>1.0606756487688325</v>
      </c>
      <c r="F7" s="6">
        <f t="shared" si="2"/>
        <v>22</v>
      </c>
      <c r="G7" s="7" t="s">
        <v>25</v>
      </c>
      <c r="H7" s="8">
        <v>159147</v>
      </c>
      <c r="I7" s="8">
        <v>95160</v>
      </c>
      <c r="J7" s="9">
        <f t="shared" si="0"/>
        <v>0.6724148802017654</v>
      </c>
    </row>
    <row r="8" spans="1:10" ht="12.75">
      <c r="A8" s="6">
        <f t="shared" si="3"/>
        <v>3</v>
      </c>
      <c r="B8" s="7" t="s">
        <v>6</v>
      </c>
      <c r="C8" s="8">
        <v>165373</v>
      </c>
      <c r="D8" s="8">
        <v>80093</v>
      </c>
      <c r="E8" s="9">
        <f t="shared" si="1"/>
        <v>1.0647622139263107</v>
      </c>
      <c r="F8" s="6">
        <f t="shared" si="2"/>
        <v>23</v>
      </c>
      <c r="G8" s="7" t="s">
        <v>26</v>
      </c>
      <c r="H8" s="8">
        <v>153038</v>
      </c>
      <c r="I8" s="8">
        <v>99918</v>
      </c>
      <c r="J8" s="9">
        <f t="shared" si="0"/>
        <v>0.5316359414720071</v>
      </c>
    </row>
    <row r="9" spans="1:10" ht="12.75">
      <c r="A9" s="6">
        <f t="shared" si="3"/>
        <v>4</v>
      </c>
      <c r="B9" s="7" t="s">
        <v>7</v>
      </c>
      <c r="C9" s="8">
        <v>144614</v>
      </c>
      <c r="D9" s="8">
        <v>80093</v>
      </c>
      <c r="E9" s="9">
        <f t="shared" si="1"/>
        <v>0.8055760178792154</v>
      </c>
      <c r="F9" s="6">
        <f t="shared" si="2"/>
        <v>24</v>
      </c>
      <c r="G9" s="7" t="s">
        <v>27</v>
      </c>
      <c r="H9" s="8">
        <v>125179</v>
      </c>
      <c r="I9" s="8">
        <v>80093</v>
      </c>
      <c r="J9" s="9">
        <f t="shared" si="0"/>
        <v>0.5629206047969236</v>
      </c>
    </row>
    <row r="10" spans="1:10" ht="12.75">
      <c r="A10" s="6">
        <f t="shared" si="3"/>
        <v>5</v>
      </c>
      <c r="B10" s="7" t="s">
        <v>8</v>
      </c>
      <c r="C10" s="8">
        <v>179593</v>
      </c>
      <c r="D10" s="8">
        <v>114985</v>
      </c>
      <c r="E10" s="9">
        <f t="shared" si="1"/>
        <v>0.5618819846066878</v>
      </c>
      <c r="F10" s="6">
        <f t="shared" si="2"/>
        <v>25</v>
      </c>
      <c r="G10" s="7" t="s">
        <v>28</v>
      </c>
      <c r="H10" s="8">
        <v>113704</v>
      </c>
      <c r="I10" s="8">
        <v>69784</v>
      </c>
      <c r="J10" s="9">
        <f t="shared" si="0"/>
        <v>0.6293706293706294</v>
      </c>
    </row>
    <row r="11" spans="1:10" ht="12.75">
      <c r="A11" s="6">
        <f t="shared" si="3"/>
        <v>6</v>
      </c>
      <c r="B11" s="7" t="s">
        <v>9</v>
      </c>
      <c r="C11" s="8">
        <v>185019</v>
      </c>
      <c r="D11" s="8">
        <v>140361</v>
      </c>
      <c r="E11" s="9">
        <f t="shared" si="1"/>
        <v>0.3181653023275696</v>
      </c>
      <c r="F11" s="6">
        <f t="shared" si="2"/>
        <v>26</v>
      </c>
      <c r="G11" s="7" t="s">
        <v>29</v>
      </c>
      <c r="H11" s="8">
        <v>125673</v>
      </c>
      <c r="I11" s="8">
        <v>89609</v>
      </c>
      <c r="J11" s="9">
        <f t="shared" si="0"/>
        <v>0.40245957437310986</v>
      </c>
    </row>
    <row r="12" spans="1:10" ht="12.75">
      <c r="A12" s="6">
        <f t="shared" si="3"/>
        <v>7</v>
      </c>
      <c r="B12" s="7" t="s">
        <v>10</v>
      </c>
      <c r="C12" s="8">
        <v>183690</v>
      </c>
      <c r="D12" s="8">
        <v>130052</v>
      </c>
      <c r="E12" s="9">
        <f t="shared" si="1"/>
        <v>0.41243502598960413</v>
      </c>
      <c r="F12" s="6">
        <f t="shared" si="2"/>
        <v>27</v>
      </c>
      <c r="G12" s="7" t="s">
        <v>30</v>
      </c>
      <c r="H12" s="8">
        <v>102001</v>
      </c>
      <c r="I12" s="8">
        <v>75335</v>
      </c>
      <c r="J12" s="9">
        <f t="shared" si="0"/>
        <v>0.35396562022964095</v>
      </c>
    </row>
    <row r="13" spans="1:10" ht="12.75">
      <c r="A13" s="6">
        <f t="shared" si="3"/>
        <v>8</v>
      </c>
      <c r="B13" s="7" t="s">
        <v>11</v>
      </c>
      <c r="C13" s="8">
        <v>167311</v>
      </c>
      <c r="D13" s="8">
        <v>114985</v>
      </c>
      <c r="E13" s="9">
        <f t="shared" si="1"/>
        <v>0.455068052354655</v>
      </c>
      <c r="F13" s="6">
        <f t="shared" si="2"/>
        <v>28</v>
      </c>
      <c r="G13" s="7" t="s">
        <v>31</v>
      </c>
      <c r="H13" s="8">
        <v>66114</v>
      </c>
      <c r="I13" s="8">
        <v>45201</v>
      </c>
      <c r="J13" s="9">
        <f t="shared" si="0"/>
        <v>0.46266675516028405</v>
      </c>
    </row>
    <row r="14" spans="1:10" ht="12.75">
      <c r="A14" s="6">
        <f t="shared" si="3"/>
        <v>9</v>
      </c>
      <c r="B14" s="7" t="s">
        <v>12</v>
      </c>
      <c r="C14" s="8">
        <v>171190</v>
      </c>
      <c r="D14" s="8">
        <v>125294</v>
      </c>
      <c r="E14" s="9">
        <f t="shared" si="1"/>
        <v>0.3663064472361007</v>
      </c>
      <c r="F14" s="6">
        <f t="shared" si="2"/>
        <v>29</v>
      </c>
      <c r="G14" s="7" t="s">
        <v>32</v>
      </c>
      <c r="H14" s="8">
        <v>131250</v>
      </c>
      <c r="I14" s="8">
        <v>89609</v>
      </c>
      <c r="J14" s="9">
        <f t="shared" si="0"/>
        <v>0.464696626454932</v>
      </c>
    </row>
    <row r="15" spans="1:10" ht="12.75">
      <c r="A15" s="6">
        <f t="shared" si="3"/>
        <v>10</v>
      </c>
      <c r="B15" s="7" t="s">
        <v>13</v>
      </c>
      <c r="C15" s="8">
        <v>137532</v>
      </c>
      <c r="D15" s="8">
        <v>89609</v>
      </c>
      <c r="E15" s="9">
        <f t="shared" si="1"/>
        <v>0.5348011918445692</v>
      </c>
      <c r="F15" s="6">
        <f t="shared" si="2"/>
        <v>30</v>
      </c>
      <c r="G15" s="7" t="s">
        <v>33</v>
      </c>
      <c r="H15" s="8">
        <v>107728</v>
      </c>
      <c r="I15" s="8">
        <v>89609</v>
      </c>
      <c r="J15" s="9">
        <f t="shared" si="0"/>
        <v>0.20220067180751933</v>
      </c>
    </row>
    <row r="16" spans="1:10" ht="12.75">
      <c r="A16" s="6">
        <f t="shared" si="3"/>
        <v>11</v>
      </c>
      <c r="B16" s="7" t="s">
        <v>14</v>
      </c>
      <c r="C16" s="8">
        <v>121648</v>
      </c>
      <c r="D16" s="8">
        <v>47580</v>
      </c>
      <c r="E16" s="9">
        <f t="shared" si="1"/>
        <v>1.5567044976881041</v>
      </c>
      <c r="F16" s="6">
        <f t="shared" si="2"/>
        <v>31</v>
      </c>
      <c r="G16" s="7" t="s">
        <v>34</v>
      </c>
      <c r="H16" s="8">
        <v>132727</v>
      </c>
      <c r="I16" s="8">
        <v>84851</v>
      </c>
      <c r="J16" s="9">
        <f t="shared" si="0"/>
        <v>0.5642361315718141</v>
      </c>
    </row>
    <row r="17" spans="1:10" ht="12.75">
      <c r="A17" s="6">
        <f t="shared" si="3"/>
        <v>12</v>
      </c>
      <c r="B17" s="7" t="s">
        <v>15</v>
      </c>
      <c r="C17" s="8">
        <v>111509</v>
      </c>
      <c r="D17" s="10" t="s">
        <v>42</v>
      </c>
      <c r="E17" s="9"/>
      <c r="F17" s="6">
        <f t="shared" si="2"/>
        <v>32</v>
      </c>
      <c r="G17" s="7" t="s">
        <v>35</v>
      </c>
      <c r="H17" s="8">
        <v>80268</v>
      </c>
      <c r="I17" s="8">
        <v>54717</v>
      </c>
      <c r="J17" s="9">
        <f t="shared" si="0"/>
        <v>0.46696639070124457</v>
      </c>
    </row>
    <row r="18" spans="1:10" ht="12.75">
      <c r="A18" s="6">
        <f t="shared" si="3"/>
        <v>13</v>
      </c>
      <c r="B18" s="7" t="s">
        <v>16</v>
      </c>
      <c r="C18" s="8">
        <v>144911</v>
      </c>
      <c r="D18" s="8">
        <v>99918</v>
      </c>
      <c r="E18" s="9">
        <f>+(C18-D18)/D18</f>
        <v>0.4502992453812126</v>
      </c>
      <c r="F18" s="6">
        <f t="shared" si="2"/>
        <v>33</v>
      </c>
      <c r="G18" s="7" t="s">
        <v>36</v>
      </c>
      <c r="H18" s="8">
        <v>74599</v>
      </c>
      <c r="I18" s="8">
        <v>54717</v>
      </c>
      <c r="J18" s="9">
        <f t="shared" si="0"/>
        <v>0.36336056435842606</v>
      </c>
    </row>
    <row r="19" spans="1:10" ht="12.75">
      <c r="A19" s="6">
        <f t="shared" si="3"/>
        <v>14</v>
      </c>
      <c r="B19" s="7" t="s">
        <v>17</v>
      </c>
      <c r="C19" s="8">
        <v>136611</v>
      </c>
      <c r="D19" s="10" t="s">
        <v>43</v>
      </c>
      <c r="E19" s="9"/>
      <c r="F19" s="6">
        <f t="shared" si="2"/>
        <v>34</v>
      </c>
      <c r="G19" s="7" t="s">
        <v>37</v>
      </c>
      <c r="H19" s="8">
        <v>160196</v>
      </c>
      <c r="I19" s="8">
        <v>99918</v>
      </c>
      <c r="J19" s="9">
        <f t="shared" si="0"/>
        <v>0.6032746852418983</v>
      </c>
    </row>
    <row r="20" spans="1:10" ht="12.75">
      <c r="A20" s="6">
        <f t="shared" si="3"/>
        <v>15</v>
      </c>
      <c r="B20" s="7" t="s">
        <v>18</v>
      </c>
      <c r="C20" s="8">
        <v>145153</v>
      </c>
      <c r="D20" s="8">
        <v>89609</v>
      </c>
      <c r="E20" s="9">
        <f>+(C20-D20)/D20</f>
        <v>0.6198484527223828</v>
      </c>
      <c r="F20" s="6">
        <f t="shared" si="2"/>
        <v>35</v>
      </c>
      <c r="G20" s="7" t="s">
        <v>38</v>
      </c>
      <c r="H20" s="8">
        <v>141138</v>
      </c>
      <c r="I20" s="8">
        <v>80093</v>
      </c>
      <c r="J20" s="9">
        <f t="shared" si="0"/>
        <v>0.762176469853795</v>
      </c>
    </row>
    <row r="21" spans="1:10" ht="12.75">
      <c r="A21" s="6">
        <f t="shared" si="3"/>
        <v>16</v>
      </c>
      <c r="B21" s="7" t="s">
        <v>19</v>
      </c>
      <c r="C21" s="8">
        <v>184929</v>
      </c>
      <c r="D21" s="10">
        <v>114985</v>
      </c>
      <c r="E21" s="9">
        <f>+(C21-D21)/D21</f>
        <v>0.6082880375701178</v>
      </c>
      <c r="F21" s="6">
        <f t="shared" si="2"/>
        <v>36</v>
      </c>
      <c r="G21" s="7" t="s">
        <v>39</v>
      </c>
      <c r="H21" s="8">
        <v>86622</v>
      </c>
      <c r="I21" s="8">
        <v>54717</v>
      </c>
      <c r="J21" s="9">
        <f t="shared" si="0"/>
        <v>0.5830911782444212</v>
      </c>
    </row>
    <row r="22" spans="1:10" ht="12.75">
      <c r="A22" s="6">
        <f t="shared" si="3"/>
        <v>17</v>
      </c>
      <c r="B22" s="7" t="s">
        <v>20</v>
      </c>
      <c r="C22" s="8">
        <v>260951</v>
      </c>
      <c r="D22" s="8">
        <v>190320</v>
      </c>
      <c r="E22" s="9">
        <f>+(C22-D22)/D22</f>
        <v>0.37111706599411515</v>
      </c>
      <c r="F22" s="6">
        <f t="shared" si="2"/>
        <v>37</v>
      </c>
      <c r="G22" s="7" t="s">
        <v>40</v>
      </c>
      <c r="H22" s="8">
        <v>146609</v>
      </c>
      <c r="I22" s="8">
        <v>104676</v>
      </c>
      <c r="J22" s="9">
        <f t="shared" si="0"/>
        <v>0.4005980358439375</v>
      </c>
    </row>
    <row r="23" spans="1:10" ht="12.75">
      <c r="A23" s="6">
        <f t="shared" si="3"/>
        <v>18</v>
      </c>
      <c r="B23" s="7" t="s">
        <v>21</v>
      </c>
      <c r="C23" s="8">
        <v>215379</v>
      </c>
      <c r="D23" s="10">
        <v>134810</v>
      </c>
      <c r="E23" s="9">
        <f>+(C23-D23)/D23</f>
        <v>0.5976485423929976</v>
      </c>
      <c r="F23" s="6">
        <f t="shared" si="2"/>
        <v>38</v>
      </c>
      <c r="G23" s="7" t="s">
        <v>41</v>
      </c>
      <c r="H23" s="8">
        <v>113719</v>
      </c>
      <c r="I23" s="8">
        <v>80093</v>
      </c>
      <c r="J23" s="9">
        <f t="shared" si="0"/>
        <v>0.4198369395577641</v>
      </c>
    </row>
    <row r="24" spans="1:10" ht="13.5" thickBot="1">
      <c r="A24" s="11">
        <f t="shared" si="3"/>
        <v>19</v>
      </c>
      <c r="B24" s="12" t="s">
        <v>22</v>
      </c>
      <c r="C24" s="13">
        <v>226485</v>
      </c>
      <c r="D24" s="13">
        <v>140361</v>
      </c>
      <c r="E24" s="14">
        <f>+(C24-D24)/D24</f>
        <v>0.6135892448757133</v>
      </c>
      <c r="F24" s="11"/>
      <c r="G24" s="12" t="s">
        <v>45</v>
      </c>
      <c r="H24" s="13">
        <f>+H27/F23</f>
        <v>146175.92105263157</v>
      </c>
      <c r="I24" s="13">
        <f>+I27/36</f>
        <v>94609.30555555556</v>
      </c>
      <c r="J24" s="14">
        <f t="shared" si="0"/>
        <v>0.5450480287776297</v>
      </c>
    </row>
    <row r="25" spans="3:10" ht="13.5" thickTop="1">
      <c r="C25" s="17">
        <f>SUM(C6:C24)</f>
        <v>3183243</v>
      </c>
      <c r="D25" s="17">
        <f>SUM(D6:D24)</f>
        <v>1857999</v>
      </c>
      <c r="H25" s="18">
        <f>SUM(H5:H23)</f>
        <v>2371442</v>
      </c>
      <c r="I25" s="18">
        <f>SUM(I5:I23)</f>
        <v>1547936</v>
      </c>
      <c r="J25" s="19"/>
    </row>
    <row r="26" spans="8:10" ht="12.75">
      <c r="H26" s="18">
        <f>+C25</f>
        <v>3183243</v>
      </c>
      <c r="I26" s="18">
        <f>+D25</f>
        <v>1857999</v>
      </c>
      <c r="J26" s="20"/>
    </row>
    <row r="27" spans="8:9" ht="12.75">
      <c r="H27" s="18">
        <f>SUM(H25:H26)</f>
        <v>5554685</v>
      </c>
      <c r="I27" s="18">
        <f>SUM(I25:I26)</f>
        <v>3405935</v>
      </c>
    </row>
  </sheetData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PISSA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AGUSTIN BORRELL</dc:creator>
  <cp:keywords/>
  <dc:description/>
  <cp:lastModifiedBy>AGUSTIN BORRELL</cp:lastModifiedBy>
  <dcterms:created xsi:type="dcterms:W3CDTF">2003-01-02T21:53:06Z</dcterms:created>
  <dcterms:modified xsi:type="dcterms:W3CDTF">2003-11-29T20:30:17Z</dcterms:modified>
  <cp:category/>
  <cp:version/>
  <cp:contentType/>
  <cp:contentStatus/>
</cp:coreProperties>
</file>